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6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Sheet1!$A$1:$H$61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7" i="1" l="1"/>
  <c r="H28" i="1"/>
  <c r="H24" i="1" l="1"/>
  <c r="H31" i="1" l="1"/>
  <c r="H36" i="1"/>
  <c r="H57" i="1" l="1"/>
  <c r="H18" i="1" l="1"/>
  <c r="H29" i="1" l="1"/>
  <c r="H37" i="1"/>
  <c r="H50" i="1"/>
  <c r="H14" i="1"/>
  <c r="H13" i="1" l="1"/>
  <c r="H59" i="1"/>
</calcChain>
</file>

<file path=xl/sharedStrings.xml><?xml version="1.0" encoding="utf-8"?>
<sst xmlns="http://schemas.openxmlformats.org/spreadsheetml/2006/main" count="58" uniqueCount="33">
  <si>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</si>
  <si>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</si>
  <si>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</si>
  <si>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</si>
  <si>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</si>
  <si>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</si>
  <si>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</si>
  <si>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</si>
  <si>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</si>
  <si>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</si>
  <si>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</si>
  <si>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</si>
  <si>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</si>
  <si>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</si>
  <si>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</si>
  <si>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</si>
  <si>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</si>
  <si>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</si>
  <si>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</si>
  <si>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</si>
  <si>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</si>
  <si>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</si>
  <si>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</si>
  <si>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</si>
  <si>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</si>
  <si>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</si>
  <si>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</si>
  <si>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</si>
  <si>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Benificirani radni staž</t>
  </si>
  <si>
    <t xml:space="preserve"> </t>
  </si>
  <si>
    <t xml:space="preserve">Dana 20.07.2024.godine Dom zdravlja Požarevac nije izvršio plaćanje prema dobavljačima: </t>
  </si>
  <si>
    <t>Primljena i neutrošena participacija od 20.07.2024</t>
  </si>
  <si>
    <t>Dana: 20.07.2024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</si>
</sst>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/>
  </cellStyleXfs>
  <cellXfs count="54">
    <xf numFmtId="0" fontId="0" fillId="0" borderId="0" xfId="0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4" fontId="1" fillId="0" borderId="1" xfId="0" applyNumberFormat="1" applyFont="1" applyFill="1" applyBorder="1"/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0" borderId="0" xfId="0" applyNumberFormat="1" applyBorder="1"/>
    <xf numFmtId="4" fontId="1" fillId="0" borderId="0" xfId="0" applyNumberFormat="1" applyFont="1" applyFill="1" applyBorder="1"/>
    <xf numFmtId="0" fontId="0" fillId="0" borderId="1" xfId="0" applyBorder="1" applyAlignment="1">
      <alignment horizontal="center"/>
    </xf>
    <xf numFmtId="4" fontId="4" fillId="0" borderId="0" xfId="0" applyNumberFormat="1" applyFont="1" applyFill="1" applyBorder="1"/>
    <xf numFmtId="4" fontId="0" fillId="5" borderId="1" xfId="0" applyNumberFormat="1" applyFill="1" applyBorder="1"/>
    <xf numFmtId="9" fontId="0" fillId="0" borderId="0" xfId="0" applyNumberFormat="1"/>
    <xf numFmtId="0" fontId="5" fillId="0" borderId="0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1"/>
  <sheetViews>
    <sheetView tabSelected="1" topLeftCell="B4" zoomScaleNormal="100" workbookViewId="0">
      <selection activeCell="H48" sqref="H48"/>
    </sheetView>
  </sheetViews>
  <sheetFormatPr defaultRowHeight="15" x14ac:dyDescent="0.25"/>
  <cols>
    <col min="1" max="1" width="3.42578125" hidden="1" customWidth="1"/>
    <col min="2" max="2" width="50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6" customWidth="1"/>
    <col min="10" max="10" width="12.7109375" style="6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48" t="s">
        <v>0</v>
      </c>
      <c r="D2" s="48"/>
      <c r="E2" s="48"/>
      <c r="F2" s="48"/>
      <c r="G2" s="48"/>
    </row>
    <row r="4" spans="2:15" x14ac:dyDescent="0.25">
      <c r="B4" s="49" t="s">
        <v>1</v>
      </c>
      <c r="C4" s="49"/>
      <c r="D4" s="49"/>
    </row>
    <row r="5" spans="2:15" x14ac:dyDescent="0.25">
      <c r="B5" s="49" t="s">
        <v>2</v>
      </c>
      <c r="C5" s="49"/>
      <c r="D5" s="49"/>
    </row>
    <row r="6" spans="2:15" x14ac:dyDescent="0.25">
      <c r="B6" s="49" t="s">
        <v>3</v>
      </c>
      <c r="C6" s="49"/>
      <c r="D6" s="49"/>
    </row>
    <row r="7" spans="2:15" x14ac:dyDescent="0.25">
      <c r="I7" s="9"/>
      <c r="J7" s="9"/>
    </row>
    <row r="8" spans="2:15" x14ac:dyDescent="0.25">
      <c r="B8" s="50" t="s">
        <v>32</v>
      </c>
      <c r="C8" s="50"/>
      <c r="D8" s="50"/>
      <c r="E8" s="50"/>
      <c r="F8" s="50"/>
      <c r="G8" s="50"/>
      <c r="H8" s="50"/>
      <c r="I8" s="9"/>
      <c r="J8" s="9"/>
    </row>
    <row r="9" spans="2:15" x14ac:dyDescent="0.25">
      <c r="C9" s="14"/>
      <c r="D9" s="14"/>
      <c r="E9" s="14"/>
      <c r="F9" s="14"/>
      <c r="G9" s="14"/>
      <c r="I9" s="9"/>
      <c r="J9" s="9"/>
      <c r="K9" s="22"/>
      <c r="L9" s="22"/>
      <c r="M9" s="22"/>
      <c r="N9" s="22"/>
      <c r="O9" s="22"/>
    </row>
    <row r="10" spans="2:15" x14ac:dyDescent="0.25">
      <c r="C10" s="14"/>
      <c r="D10" s="14"/>
      <c r="E10" s="14"/>
      <c r="F10" s="14"/>
      <c r="G10" s="14"/>
      <c r="I10" s="9"/>
      <c r="J10" s="9"/>
      <c r="K10" s="22"/>
      <c r="L10" s="22"/>
      <c r="M10" s="22"/>
      <c r="N10" s="22"/>
      <c r="O10" s="22"/>
    </row>
    <row r="11" spans="2:15" x14ac:dyDescent="0.25">
      <c r="B11" s="45" t="s">
        <v>4</v>
      </c>
      <c r="C11" s="46"/>
      <c r="D11" s="46"/>
      <c r="E11" s="46"/>
      <c r="F11" s="47"/>
      <c r="G11" s="24" t="s">
        <v>5</v>
      </c>
      <c r="H11" s="24" t="s">
        <v>6</v>
      </c>
      <c r="I11" s="9"/>
      <c r="J11" s="9"/>
      <c r="K11" s="41"/>
      <c r="L11" s="41"/>
      <c r="M11" s="41"/>
      <c r="N11" s="41"/>
      <c r="O11" s="41"/>
    </row>
    <row r="12" spans="2:15" x14ac:dyDescent="0.25">
      <c r="B12" s="43" t="s">
        <v>7</v>
      </c>
      <c r="C12" s="43"/>
      <c r="D12" s="43"/>
      <c r="E12" s="43"/>
      <c r="F12" s="43"/>
      <c r="G12" s="15">
        <v>45493</v>
      </c>
      <c r="H12" s="12">
        <v>826870.7</v>
      </c>
      <c r="I12" s="9"/>
      <c r="J12" s="9"/>
      <c r="K12" s="22"/>
      <c r="L12" s="22"/>
      <c r="M12" s="22"/>
      <c r="N12" s="22"/>
      <c r="O12" s="22"/>
    </row>
    <row r="13" spans="2:15" x14ac:dyDescent="0.25">
      <c r="B13" s="42" t="s">
        <v>8</v>
      </c>
      <c r="C13" s="42"/>
      <c r="D13" s="42"/>
      <c r="E13" s="42"/>
      <c r="F13" s="42"/>
      <c r="G13" s="16">
        <v>45493</v>
      </c>
      <c r="H13" s="1">
        <f>H14+H29-H37-H50</f>
        <v>664880.24000000069</v>
      </c>
      <c r="I13" s="9"/>
      <c r="J13" s="9"/>
      <c r="K13" s="7"/>
      <c r="L13" s="7"/>
      <c r="M13" s="7"/>
      <c r="N13" s="7"/>
      <c r="O13" s="7"/>
    </row>
    <row r="14" spans="2:15" x14ac:dyDescent="0.25">
      <c r="B14" s="44" t="s">
        <v>9</v>
      </c>
      <c r="C14" s="44"/>
      <c r="D14" s="44"/>
      <c r="E14" s="44"/>
      <c r="F14" s="44"/>
      <c r="G14" s="17">
        <v>45493</v>
      </c>
      <c r="H14" s="2">
        <f>SUM(H15:H28)</f>
        <v>608750.70000000065</v>
      </c>
      <c r="I14" s="23"/>
      <c r="J14" s="9"/>
      <c r="K14" s="22"/>
      <c r="L14" s="7"/>
      <c r="M14" s="7"/>
      <c r="N14" s="7"/>
      <c r="O14" s="7"/>
    </row>
    <row r="15" spans="2:15" x14ac:dyDescent="0.25">
      <c r="B15" s="29" t="s">
        <v>10</v>
      </c>
      <c r="C15" s="30"/>
      <c r="D15" s="30"/>
      <c r="E15" s="30"/>
      <c r="F15" s="31"/>
      <c r="G15" s="18"/>
      <c r="H15" s="10">
        <v>75762</v>
      </c>
      <c r="I15" s="25"/>
      <c r="J15" s="9"/>
      <c r="K15" s="6"/>
    </row>
    <row r="16" spans="2:15" x14ac:dyDescent="0.25">
      <c r="B16" s="29" t="s">
        <v>11</v>
      </c>
      <c r="C16" s="30"/>
      <c r="D16" s="30"/>
      <c r="E16" s="30"/>
      <c r="F16" s="31"/>
      <c r="G16" s="18"/>
      <c r="H16" s="10">
        <v>0</v>
      </c>
      <c r="I16" s="25"/>
      <c r="J16" s="9"/>
      <c r="K16" s="6"/>
    </row>
    <row r="17" spans="2:13" x14ac:dyDescent="0.25">
      <c r="B17" s="29" t="s">
        <v>12</v>
      </c>
      <c r="C17" s="30"/>
      <c r="D17" s="30"/>
      <c r="E17" s="30"/>
      <c r="F17" s="31"/>
      <c r="G17" s="18"/>
      <c r="H17" s="10">
        <v>0</v>
      </c>
      <c r="I17" s="25"/>
      <c r="J17" s="9"/>
      <c r="K17" s="6"/>
    </row>
    <row r="18" spans="2:13" x14ac:dyDescent="0.25">
      <c r="B18" s="29" t="s">
        <v>13</v>
      </c>
      <c r="C18" s="30"/>
      <c r="D18" s="30"/>
      <c r="E18" s="30"/>
      <c r="F18" s="31"/>
      <c r="G18" s="18"/>
      <c r="H18" s="8">
        <f>1735350-1572288.38+3843.48-21976.86-35411.02+41357.31+1735350+6600-1630830.68-13157.06+6800+13200+6600+1735350+1330.1+3300-1619877.63+18100-18100+1600000+3300-1562985.03-19651.17+1600000-1418959.69-19900+1500000-1602276.66-19900</f>
        <v>455166.71000000043</v>
      </c>
      <c r="I18" s="25"/>
      <c r="J18" s="9"/>
      <c r="K18" s="6"/>
      <c r="L18" s="6"/>
    </row>
    <row r="19" spans="2:13" x14ac:dyDescent="0.25">
      <c r="B19" s="29" t="s">
        <v>28</v>
      </c>
      <c r="C19" s="30"/>
      <c r="D19" s="30"/>
      <c r="E19" s="30"/>
      <c r="F19" s="31"/>
      <c r="G19" s="18"/>
      <c r="H19" s="26">
        <v>0</v>
      </c>
      <c r="I19" s="25"/>
      <c r="J19" s="9"/>
      <c r="K19" s="6"/>
      <c r="L19" s="6"/>
    </row>
    <row r="20" spans="2:13" x14ac:dyDescent="0.25">
      <c r="B20" s="29" t="s">
        <v>14</v>
      </c>
      <c r="C20" s="30"/>
      <c r="D20" s="30"/>
      <c r="E20" s="30"/>
      <c r="F20" s="31"/>
      <c r="G20" s="18"/>
      <c r="H20" s="8">
        <v>0</v>
      </c>
      <c r="I20" s="25"/>
      <c r="J20" s="9"/>
    </row>
    <row r="21" spans="2:13" x14ac:dyDescent="0.25">
      <c r="B21" s="29" t="s">
        <v>15</v>
      </c>
      <c r="C21" s="30"/>
      <c r="D21" s="30"/>
      <c r="E21" s="30"/>
      <c r="F21" s="31"/>
      <c r="G21" s="18"/>
      <c r="H21" s="8">
        <v>0</v>
      </c>
      <c r="I21" s="25"/>
      <c r="J21" s="9"/>
    </row>
    <row r="22" spans="2:13" x14ac:dyDescent="0.25">
      <c r="B22" s="29" t="s">
        <v>16</v>
      </c>
      <c r="C22" s="30"/>
      <c r="D22" s="30"/>
      <c r="E22" s="30"/>
      <c r="F22" s="31"/>
      <c r="G22" s="18"/>
      <c r="H22" s="8">
        <v>0</v>
      </c>
      <c r="I22" s="25"/>
      <c r="J22" s="9"/>
      <c r="K22" s="6"/>
    </row>
    <row r="23" spans="2:13" x14ac:dyDescent="0.25">
      <c r="B23" s="29" t="s">
        <v>17</v>
      </c>
      <c r="C23" s="30"/>
      <c r="D23" s="30"/>
      <c r="E23" s="30"/>
      <c r="F23" s="31"/>
      <c r="G23" s="18"/>
      <c r="H23" s="8">
        <v>0</v>
      </c>
      <c r="I23" s="25"/>
      <c r="J23" s="9"/>
      <c r="K23" s="6"/>
      <c r="L23" s="27"/>
    </row>
    <row r="24" spans="2:13" x14ac:dyDescent="0.25">
      <c r="B24" s="29" t="s">
        <v>18</v>
      </c>
      <c r="C24" s="30"/>
      <c r="D24" s="30"/>
      <c r="E24" s="30"/>
      <c r="F24" s="31"/>
      <c r="G24" s="18"/>
      <c r="H24" s="8">
        <f>4034222.2-3626695.47+1393314.7+875211.9+1298054.1-72018.48-62197-172409.03-19740-90415.38-688423.88-31800+6028.8-0.06-1083487.78+242113.33-7400-954193.84+72018.49-219169.08-72018.5-820995.02</f>
        <v>0</v>
      </c>
      <c r="I24" s="25"/>
      <c r="J24" s="9"/>
      <c r="K24" s="9"/>
      <c r="L24" s="6"/>
      <c r="M24" s="6"/>
    </row>
    <row r="25" spans="2:13" x14ac:dyDescent="0.25">
      <c r="B25" s="29" t="s">
        <v>19</v>
      </c>
      <c r="C25" s="30"/>
      <c r="D25" s="30"/>
      <c r="E25" s="30"/>
      <c r="F25" s="31"/>
      <c r="G25" s="18"/>
      <c r="H25" s="8">
        <v>0</v>
      </c>
      <c r="I25" s="25"/>
      <c r="J25" s="9"/>
      <c r="K25" s="9"/>
      <c r="L25" s="6"/>
    </row>
    <row r="26" spans="2:13" x14ac:dyDescent="0.25">
      <c r="B26" s="29" t="s">
        <v>20</v>
      </c>
      <c r="C26" s="30"/>
      <c r="D26" s="30"/>
      <c r="E26" s="30"/>
      <c r="F26" s="31"/>
      <c r="G26" s="18"/>
      <c r="H26" s="8">
        <v>0</v>
      </c>
      <c r="I26" s="25"/>
      <c r="J26" s="9"/>
      <c r="K26" s="6"/>
    </row>
    <row r="27" spans="2:13" x14ac:dyDescent="0.25">
      <c r="B27" s="29" t="s">
        <v>21</v>
      </c>
      <c r="C27" s="30"/>
      <c r="D27" s="30"/>
      <c r="E27" s="30"/>
      <c r="F27" s="31"/>
      <c r="G27" s="18"/>
      <c r="H27" s="8">
        <v>0</v>
      </c>
      <c r="I27" s="25"/>
      <c r="J27" s="9"/>
      <c r="K27" s="6"/>
      <c r="L27" s="6"/>
    </row>
    <row r="28" spans="2:13" x14ac:dyDescent="0.25">
      <c r="B28" s="29" t="s">
        <v>31</v>
      </c>
      <c r="C28" s="30"/>
      <c r="D28" s="30"/>
      <c r="E28" s="30"/>
      <c r="F28" s="31"/>
      <c r="G28" s="18"/>
      <c r="H28" s="8">
        <f>413839.82+9900+4050+13900+5100-133311.78+8850+3250-7135.61-104.53+16500+3900-1419+9350+4700-45115.89+6850+6850-4689.05+7150+2350-18139.16+8650+3400-223.97-224.45+6900+5650+7650+3250-35192.98+11350+3600+8988+12550+3800+11700+4800-211.95+13700+4000+4300+5150-4615.72+9550+4250-93.91+6600+4500-148780.8+7300+3700-27416.37-159.68+14300+4900+14050+4350-20440.16+7350+4100-98+10850+4700-9099.25+9200+2400-8065.95-210.57+6600+5300+11200+4150-65.5+8100+3900-20306.58+9300+3800-138.82+6950+3100-72.5-60.75+9820+3650-15483.17+7050+6450+5650+3100-3152.64-7603.5+12100+3500-48728.66+15150+4100-224599.01-1670.58+9700+4950+7900+3150-79.25-4104.73+15300+5600+6450+2550-7.57+7850+3200-3174.75-92.36+3400-3000+-54.02+10000+10950+3650+9250+6600-65480.15+7600+3150-129472.23+9450-2735.61+7450+5150-30947.64-104.31+11150+3550+5550+3250-13635.75+6150+3350-175.74+8150+11670+5600+4600-488.94+9750+3800-22767+9100+3100-3150.75+7100+7450-15020.61+9300+4650-249.46+18648.03+11400+4300+3000-12101.39-40141.49+8650+3750-12+12400+5000+11450+4350-22810.86+6100+3900+6400+4550-616.22-60.75+7350+4300-9036+6450+4550-9768.57+13450+5300+7450+3250+9150+5450-571.76+11600+7100+6900+5100-35196.16+7650+4000-159.25+8750+2900-64.25+10750+5450-864.94+7800+3350+6500+4650-21318.8+8800+3100+10200+3400+9750+4300-177398.09-553.22+11400+2850+50000-44423.23-6+6000+7550+7200+3650+9700+3600+6750+7650-15258.25+9050+4450-213.54+5300+3950-140.83-52.5+6200+6400+9400+3100-27177+10650+4750+0.09-32311.45+5750+4000-95+5450+4400-74.75-55.25+14200+3950+10600+4500-130.94+8950+3100-8800+4400+4600-259.1+7800+3650-27809.82-233.65+13600+4050+6500+3450-94.25+8600+2450-17106.22+7000+5700-6198.14+10550+3850-50855.93-84.75+13400+3500+7050+2900+9700+3950+13500+5300-372.63+7900+2650-100-65.5+9750+8650-5159+7300+4300-121.87+10000+2750-64-377.59+8450+3650+13850+6000-21099.28+9150+4900-3910.98+14350+3900-2097.82+9250+3550-60114.77-490.61-4967.74+15650+4700+8550+3250-13073.75+9500+2950-191.39+4500+2550-73.5+11100+3000-30192.16-47852.83+10800+5600+12550+3000-197.47-4435.92+8900+2200-100.5+7350+2900-2377.07-66.95+13800+3300+12000+4300-105.8+9000+3550-6601.5+9550+3850-17272.32+15300+2550-135.39-102.5+8950+5750+8650+3200-20019.66+5650+3350-75.25+7050+2950+12450+1700-100374.2-170909.27-950+13100+4650+8150+3200-94.75+4250+2700-194.18+6100+1450-5007.56+8400+4850-133.25-289.2+5350+2700+9550+3000-51024.12+5150+3400-50000-1330.04+5200+4000-16118.71+6150+3000-14920.8-110.96+11550+4750-87.5+13300+5250+8750+3750-9955.14+8000+2950-157.23+12900+2200-6546-148.82+11500+4650-4860+4900+4750-136.89+13750+3950-34983.54+8700+3650-260.89+4350+5650-3350.09-209.29+11200+4400+10550+1850-47828+6950+1800-192.9+4900+1750-60.75+9950+3050-9778.5-753.2+10900+3500+5850+3000-63290.21-45595.35+14350+7350+8100+2600+9700+3250-5662.05+5800+3250-9242.16-9388.67-469.09+7600+3750-14066.89+9950+4350-8172.69+3350+1050-150.41+6450+2150-52+13450+5300-31228.82-99.75+11950+1550-9721+8800+3150-179.24+6250+3900-2573.51-57.25+6600+3550+6350+4550-59781.78-241.54+10400+2150+8050+5600-4939+8350+3750-7918.62+8200+1000+-67.75+9500+2450-3240-67-251.5+9050+3800+9350+3050-53818.75+6200+3500-4962.91+4750+3150-1794.68+9000+3200-49.75-258.74+0.8+6000+4100+10050+9850+4400+2050-6-6536.5+4000+5600-449.96+8250+2750-4799.42-164.81+9500+850+7000+3500-33452.64+6950+3600-8459.75+10350+2100-181.44+5450+4450+2010-83.75-591+5150+2450-14582+7800+2400-317.52+7050+1150-176.5+4650+3300-1535.91+6650+6300-49.25-90.35+7600+1900+5550+2250-44197.79+6850+3450-99.87+7300+2350-12960-2127.04+7900+2100-469.3-399.39+7000+3150-16000+7200+5650+40-211-276.97+3650+3100+7700+4000-71.18+4500+2000-14685.5-179.73+9100+5100+7350+3900-77+10600+2600-85777.61-34868.88+3650+3200-2589.34+8000+4550-22129</f>
        <v>77821.990000000165</v>
      </c>
      <c r="I28" s="25"/>
      <c r="J28" s="9"/>
      <c r="K28" s="6"/>
      <c r="L28" s="6"/>
    </row>
    <row r="29" spans="2:13" x14ac:dyDescent="0.25">
      <c r="B29" s="51" t="s">
        <v>22</v>
      </c>
      <c r="C29" s="52"/>
      <c r="D29" s="52"/>
      <c r="E29" s="52"/>
      <c r="F29" s="53"/>
      <c r="G29" s="17">
        <v>45493</v>
      </c>
      <c r="H29" s="2">
        <f>H30+H31+H32+H33+H35+H36+H34</f>
        <v>56261.119999999952</v>
      </c>
      <c r="I29" s="9"/>
      <c r="J29" s="9"/>
      <c r="K29" s="6"/>
      <c r="L29" s="6"/>
    </row>
    <row r="30" spans="2:13" x14ac:dyDescent="0.25">
      <c r="B30" s="29" t="s">
        <v>10</v>
      </c>
      <c r="C30" s="30"/>
      <c r="D30" s="30"/>
      <c r="E30" s="30"/>
      <c r="F30" s="31"/>
      <c r="G30" s="19"/>
      <c r="H30" s="10">
        <v>0</v>
      </c>
      <c r="I30" s="9"/>
      <c r="J30" s="9"/>
      <c r="K30" s="6"/>
      <c r="L30" s="6"/>
    </row>
    <row r="31" spans="2:13" x14ac:dyDescent="0.25">
      <c r="B31" s="29" t="s">
        <v>13</v>
      </c>
      <c r="C31" s="30"/>
      <c r="D31" s="30"/>
      <c r="E31" s="30"/>
      <c r="F31" s="31"/>
      <c r="G31" s="19"/>
      <c r="H31" s="8">
        <f>220299.99-212535.19+220299.99-173772.38+220299.99-183515.68-19511.33+19511.33+170000-185883.73-19511.33+170000+90415.38-241624.41+170000+19511.33-214491.54</f>
        <v>49492.419999999955</v>
      </c>
      <c r="I31" s="9"/>
      <c r="J31" s="9"/>
      <c r="K31" s="6"/>
      <c r="L31" s="6"/>
    </row>
    <row r="32" spans="2:13" x14ac:dyDescent="0.25">
      <c r="B32" s="29" t="s">
        <v>18</v>
      </c>
      <c r="C32" s="30"/>
      <c r="D32" s="30"/>
      <c r="E32" s="30"/>
      <c r="F32" s="31"/>
      <c r="G32" s="19"/>
      <c r="H32" s="8">
        <v>0</v>
      </c>
      <c r="I32" s="9"/>
      <c r="J32" s="9"/>
      <c r="K32" s="6"/>
      <c r="L32" s="6"/>
      <c r="M32" s="6"/>
    </row>
    <row r="33" spans="2:12" x14ac:dyDescent="0.25">
      <c r="B33" s="29" t="s">
        <v>20</v>
      </c>
      <c r="C33" s="30"/>
      <c r="D33" s="30"/>
      <c r="E33" s="30"/>
      <c r="F33" s="31"/>
      <c r="G33" s="19"/>
      <c r="H33" s="8">
        <v>0</v>
      </c>
      <c r="I33" s="9"/>
      <c r="J33" s="9"/>
      <c r="L33" s="6"/>
    </row>
    <row r="34" spans="2:12" x14ac:dyDescent="0.25">
      <c r="B34" s="29" t="s">
        <v>11</v>
      </c>
      <c r="C34" s="30"/>
      <c r="D34" s="30"/>
      <c r="E34" s="30"/>
      <c r="F34" s="31"/>
      <c r="G34" s="19"/>
      <c r="H34" s="8">
        <v>0</v>
      </c>
      <c r="I34" s="9"/>
      <c r="J34" s="9"/>
    </row>
    <row r="35" spans="2:12" x14ac:dyDescent="0.25">
      <c r="B35" s="29" t="s">
        <v>21</v>
      </c>
      <c r="C35" s="30"/>
      <c r="D35" s="30"/>
      <c r="E35" s="30"/>
      <c r="F35" s="31"/>
      <c r="G35" s="19"/>
      <c r="H35" s="8">
        <v>0</v>
      </c>
      <c r="I35" s="9"/>
      <c r="J35" s="9"/>
    </row>
    <row r="36" spans="2:12" x14ac:dyDescent="0.25">
      <c r="B36" s="29" t="s">
        <v>31</v>
      </c>
      <c r="C36" s="30"/>
      <c r="D36" s="30"/>
      <c r="E36" s="30"/>
      <c r="F36" s="31"/>
      <c r="G36" s="19"/>
      <c r="H36" s="8">
        <f>1759+10141+12935+5588-19511.33-10847.64+4553+3518-64.03+26905-8695.97-19511.33</f>
        <v>6768.6999999999971</v>
      </c>
      <c r="I36" s="9"/>
      <c r="J36" s="9"/>
    </row>
    <row r="37" spans="2:12" x14ac:dyDescent="0.25">
      <c r="B37" s="32" t="s">
        <v>23</v>
      </c>
      <c r="C37" s="33"/>
      <c r="D37" s="33"/>
      <c r="E37" s="33"/>
      <c r="F37" s="34"/>
      <c r="G37" s="20">
        <v>45493</v>
      </c>
      <c r="H37" s="3">
        <f>SUM(H38:H49)</f>
        <v>131.57999999999998</v>
      </c>
      <c r="I37" s="9"/>
      <c r="J37" s="9"/>
    </row>
    <row r="38" spans="2:12" x14ac:dyDescent="0.25">
      <c r="B38" s="29" t="s">
        <v>10</v>
      </c>
      <c r="C38" s="30"/>
      <c r="D38" s="30"/>
      <c r="E38" s="30"/>
      <c r="F38" s="31"/>
      <c r="G38" s="18"/>
      <c r="H38" s="10">
        <v>0</v>
      </c>
      <c r="I38" s="9"/>
      <c r="J38" s="9"/>
    </row>
    <row r="39" spans="2:12" x14ac:dyDescent="0.25">
      <c r="B39" s="29" t="s">
        <v>11</v>
      </c>
      <c r="C39" s="30"/>
      <c r="D39" s="30"/>
      <c r="E39" s="30"/>
      <c r="F39" s="31"/>
      <c r="G39" s="18"/>
      <c r="H39" s="10">
        <v>0</v>
      </c>
      <c r="I39" s="9"/>
      <c r="J39" s="9"/>
    </row>
    <row r="40" spans="2:12" x14ac:dyDescent="0.25">
      <c r="B40" s="29" t="s">
        <v>12</v>
      </c>
      <c r="C40" s="30"/>
      <c r="D40" s="30"/>
      <c r="E40" s="30"/>
      <c r="F40" s="31"/>
      <c r="G40" s="18"/>
      <c r="H40" s="10">
        <v>0</v>
      </c>
      <c r="I40" s="9"/>
      <c r="J40" s="9"/>
    </row>
    <row r="41" spans="2:12" x14ac:dyDescent="0.25">
      <c r="B41" s="29" t="s">
        <v>13</v>
      </c>
      <c r="C41" s="30"/>
      <c r="D41" s="30"/>
      <c r="E41" s="30"/>
      <c r="F41" s="31"/>
      <c r="G41" s="18"/>
      <c r="H41" s="10">
        <v>0</v>
      </c>
      <c r="I41" s="9"/>
      <c r="J41" s="23"/>
      <c r="K41" s="6"/>
      <c r="L41" s="6"/>
    </row>
    <row r="42" spans="2:12" x14ac:dyDescent="0.25">
      <c r="B42" s="29" t="s">
        <v>28</v>
      </c>
      <c r="C42" s="30"/>
      <c r="D42" s="30"/>
      <c r="E42" s="30"/>
      <c r="F42" s="31"/>
      <c r="G42" s="18" t="s">
        <v>29</v>
      </c>
      <c r="H42" s="10">
        <v>0</v>
      </c>
      <c r="I42" s="9"/>
      <c r="J42" s="9"/>
      <c r="L42" s="6"/>
    </row>
    <row r="43" spans="2:12" x14ac:dyDescent="0.25">
      <c r="B43" s="29" t="s">
        <v>14</v>
      </c>
      <c r="C43" s="30"/>
      <c r="D43" s="30"/>
      <c r="E43" s="30"/>
      <c r="F43" s="31"/>
      <c r="G43" s="18"/>
      <c r="H43" s="8">
        <v>0</v>
      </c>
      <c r="I43" s="9"/>
      <c r="J43" s="9"/>
    </row>
    <row r="44" spans="2:12" x14ac:dyDescent="0.25">
      <c r="B44" s="29" t="s">
        <v>15</v>
      </c>
      <c r="C44" s="30"/>
      <c r="D44" s="30"/>
      <c r="E44" s="30"/>
      <c r="F44" s="31"/>
      <c r="G44" s="18"/>
      <c r="H44" s="8">
        <v>0</v>
      </c>
      <c r="I44" s="9"/>
      <c r="J44" s="9"/>
      <c r="L44" s="6"/>
    </row>
    <row r="45" spans="2:12" x14ac:dyDescent="0.25">
      <c r="B45" s="29" t="s">
        <v>16</v>
      </c>
      <c r="C45" s="30"/>
      <c r="D45" s="30"/>
      <c r="E45" s="30"/>
      <c r="F45" s="31"/>
      <c r="G45" s="18"/>
      <c r="H45" s="8">
        <v>0</v>
      </c>
      <c r="I45" s="9"/>
      <c r="J45" s="9"/>
    </row>
    <row r="46" spans="2:12" x14ac:dyDescent="0.25">
      <c r="B46" s="29" t="s">
        <v>17</v>
      </c>
      <c r="C46" s="30"/>
      <c r="D46" s="30"/>
      <c r="E46" s="30"/>
      <c r="F46" s="31"/>
      <c r="G46" s="18"/>
      <c r="H46" s="8">
        <v>0</v>
      </c>
      <c r="I46" s="9"/>
      <c r="J46" s="9"/>
    </row>
    <row r="47" spans="2:12" x14ac:dyDescent="0.25">
      <c r="B47" s="29" t="s">
        <v>18</v>
      </c>
      <c r="C47" s="30"/>
      <c r="D47" s="30"/>
      <c r="E47" s="30"/>
      <c r="F47" s="31"/>
      <c r="G47" s="18"/>
      <c r="H47" s="8">
        <f>62.83+62.75+6</f>
        <v>131.57999999999998</v>
      </c>
      <c r="I47" s="9"/>
      <c r="J47" s="9"/>
    </row>
    <row r="48" spans="2:12" x14ac:dyDescent="0.25">
      <c r="B48" s="29" t="s">
        <v>20</v>
      </c>
      <c r="C48" s="30"/>
      <c r="D48" s="30"/>
      <c r="E48" s="30"/>
      <c r="F48" s="31"/>
      <c r="G48" s="18"/>
      <c r="H48" s="8">
        <v>0</v>
      </c>
      <c r="I48" s="9"/>
      <c r="J48" s="9"/>
    </row>
    <row r="49" spans="2:12" x14ac:dyDescent="0.25">
      <c r="B49" s="29" t="s">
        <v>21</v>
      </c>
      <c r="C49" s="30"/>
      <c r="D49" s="30"/>
      <c r="E49" s="30"/>
      <c r="F49" s="31"/>
      <c r="G49" s="18"/>
      <c r="H49" s="8">
        <v>0</v>
      </c>
      <c r="I49" s="9"/>
      <c r="J49" s="9"/>
      <c r="K49" s="6"/>
    </row>
    <row r="50" spans="2:12" x14ac:dyDescent="0.25">
      <c r="B50" s="32" t="s">
        <v>24</v>
      </c>
      <c r="C50" s="33"/>
      <c r="D50" s="33"/>
      <c r="E50" s="33"/>
      <c r="F50" s="34"/>
      <c r="G50" s="20">
        <v>45493</v>
      </c>
      <c r="H50" s="3">
        <f>SUM(H51:H56)</f>
        <v>0</v>
      </c>
      <c r="I50" s="9"/>
      <c r="J50" s="9"/>
    </row>
    <row r="51" spans="2:12" x14ac:dyDescent="0.25">
      <c r="B51" s="29" t="s">
        <v>10</v>
      </c>
      <c r="C51" s="30"/>
      <c r="D51" s="30"/>
      <c r="E51" s="30"/>
      <c r="F51" s="31"/>
      <c r="G51" s="19"/>
      <c r="H51" s="10">
        <v>0</v>
      </c>
      <c r="I51" s="9"/>
      <c r="J51" s="9"/>
      <c r="K51" s="6"/>
    </row>
    <row r="52" spans="2:12" x14ac:dyDescent="0.25">
      <c r="B52" s="29" t="s">
        <v>13</v>
      </c>
      <c r="C52" s="30"/>
      <c r="D52" s="30"/>
      <c r="E52" s="30"/>
      <c r="F52" s="31"/>
      <c r="G52" s="19"/>
      <c r="H52" s="10">
        <v>0</v>
      </c>
      <c r="I52" s="9"/>
      <c r="J52" s="23"/>
      <c r="K52" s="6"/>
    </row>
    <row r="53" spans="2:12" x14ac:dyDescent="0.25">
      <c r="B53" s="29" t="s">
        <v>18</v>
      </c>
      <c r="C53" s="30"/>
      <c r="D53" s="30"/>
      <c r="E53" s="30"/>
      <c r="F53" s="31"/>
      <c r="G53" s="19"/>
      <c r="H53" s="8">
        <v>0</v>
      </c>
      <c r="I53" s="9"/>
      <c r="J53" s="9"/>
    </row>
    <row r="54" spans="2:12" x14ac:dyDescent="0.25">
      <c r="B54" s="29" t="s">
        <v>20</v>
      </c>
      <c r="C54" s="30"/>
      <c r="D54" s="30"/>
      <c r="E54" s="30"/>
      <c r="F54" s="31"/>
      <c r="G54" s="19"/>
      <c r="H54" s="1">
        <v>0</v>
      </c>
      <c r="I54" s="9"/>
      <c r="J54" s="9"/>
      <c r="K54" s="6"/>
    </row>
    <row r="55" spans="2:12" x14ac:dyDescent="0.25">
      <c r="B55" s="29" t="s">
        <v>11</v>
      </c>
      <c r="C55" s="30"/>
      <c r="D55" s="30"/>
      <c r="E55" s="30"/>
      <c r="F55" s="31"/>
      <c r="G55" s="19"/>
      <c r="H55" s="1">
        <v>0</v>
      </c>
      <c r="I55" s="9"/>
      <c r="J55" s="9"/>
    </row>
    <row r="56" spans="2:12" x14ac:dyDescent="0.25">
      <c r="B56" s="29" t="s">
        <v>21</v>
      </c>
      <c r="C56" s="30"/>
      <c r="D56" s="30"/>
      <c r="E56" s="30"/>
      <c r="F56" s="31"/>
      <c r="G56" s="19"/>
      <c r="H56" s="1">
        <v>0</v>
      </c>
      <c r="I56" s="9"/>
      <c r="J56" s="9"/>
    </row>
    <row r="57" spans="2:12" x14ac:dyDescent="0.25">
      <c r="B57" s="38" t="s">
        <v>25</v>
      </c>
      <c r="C57" s="39"/>
      <c r="D57" s="39"/>
      <c r="E57" s="39"/>
      <c r="F57" s="40"/>
      <c r="G57" s="21">
        <v>45493</v>
      </c>
      <c r="H57" s="4">
        <f>37851.55+6008.7-6008.7+19278.1+2245.6+0.19-21523.7+20575.31+2314.22-0.14+126044.72+5956.93-8271.15+3000-0.72-149620.03+759636.45-759636.47+19293.56+2185.45-21479.01+0.01+6476.55-6476.55+21104.95+2281.94+140990.97+2718.23+0.43-167096.09+857.14-857.14+3817890-3817890+122645.1-122699.1+0.01+18945.59+2125.08-0.22-21070.67+15051.9+20992.87+2245.74+208890.86+8721.27+0.34-240850.74-15051.9+3000-3000+19390.42+2182.96-0.05-21573.38+21495.15+2295.45+141073.02+4975.72+72335.57+0.09-242174.91+3000-3000+19619.31+2237.72+72335.54+0.23-94192.57+23039.05+8089.08+976211.14+2331.99-0.41-1009671.29+0.1-0.12+54.02+5940000-5940000+6904.3-6904.25+41630.69-41630.69+13860000-13860000+120000+1066495.37-1066495.37-50000+31411.97-31411.97+1246709.06-1246709.06+39107.32+17192.7-17192.7+14561.19-14561.19+1656765.28-1656765.28+9900-9900+5398.6+53986+53986-113370.6-9900+14561.18-14561.18-0.05+1777579.25+111888.75-1889468+20792.68+14561.19-14561.19+1717404.8-1717404.8-0.8+14561.19-14561.19+1057516.08-1057516.08+14561.19-14561.19+4140+268113.49-268113.49+53986+53986-53986-53986+14561.19-14561.19</f>
        <v>161990.46000000043</v>
      </c>
      <c r="I57" s="9"/>
      <c r="K57" s="6"/>
      <c r="L57" s="6"/>
    </row>
    <row r="58" spans="2:12" x14ac:dyDescent="0.25">
      <c r="B58" s="29" t="s">
        <v>26</v>
      </c>
      <c r="C58" s="30"/>
      <c r="D58" s="30"/>
      <c r="E58" s="30"/>
      <c r="F58" s="31"/>
      <c r="G58" s="19"/>
      <c r="H58" s="1">
        <v>0</v>
      </c>
      <c r="I58" s="9"/>
      <c r="J58" s="9"/>
      <c r="L58" s="6"/>
    </row>
    <row r="59" spans="2:12" x14ac:dyDescent="0.25">
      <c r="B59" s="35" t="s">
        <v>27</v>
      </c>
      <c r="C59" s="36"/>
      <c r="D59" s="36"/>
      <c r="E59" s="36"/>
      <c r="F59" s="37"/>
      <c r="G59" s="19"/>
      <c r="H59" s="5">
        <f>H14+H29-H37-H50+H57-H58</f>
        <v>826870.70000000112</v>
      </c>
      <c r="I59" s="9"/>
      <c r="J59" s="9"/>
      <c r="K59" s="6"/>
    </row>
    <row r="60" spans="2:12" x14ac:dyDescent="0.25">
      <c r="B60" s="13"/>
      <c r="C60" s="13"/>
      <c r="D60" s="13"/>
      <c r="E60" s="13"/>
      <c r="F60" s="13"/>
      <c r="G60" s="7"/>
      <c r="H60" s="11"/>
      <c r="I60" s="9"/>
      <c r="J60" s="9"/>
      <c r="K60" s="6"/>
    </row>
    <row r="61" spans="2:12" ht="15.75" x14ac:dyDescent="0.25">
      <c r="B61" s="28" t="s">
        <v>30</v>
      </c>
      <c r="C61" s="28"/>
      <c r="D61" s="28"/>
      <c r="E61" s="13"/>
      <c r="F61" s="13"/>
      <c r="G61" s="7"/>
      <c r="H61" s="11"/>
      <c r="I61" s="9"/>
      <c r="J61" s="9"/>
      <c r="K61" s="6"/>
    </row>
  </sheetData>
  <mergeCells count="56">
    <mergeCell ref="B30:F30"/>
    <mergeCell ref="B21:F21"/>
    <mergeCell ref="B41:F41"/>
    <mergeCell ref="B36:F36"/>
    <mergeCell ref="B29:F29"/>
    <mergeCell ref="B22:F22"/>
    <mergeCell ref="B23:F23"/>
    <mergeCell ref="B26:F26"/>
    <mergeCell ref="B38:F38"/>
    <mergeCell ref="C2:G2"/>
    <mergeCell ref="B4:D4"/>
    <mergeCell ref="B5:D5"/>
    <mergeCell ref="B6:D6"/>
    <mergeCell ref="B8:H8"/>
    <mergeCell ref="B47:F47"/>
    <mergeCell ref="B46:F46"/>
    <mergeCell ref="B42:F42"/>
    <mergeCell ref="K11:O11"/>
    <mergeCell ref="B13:F13"/>
    <mergeCell ref="B12:F12"/>
    <mergeCell ref="B14:F14"/>
    <mergeCell ref="B11:F11"/>
    <mergeCell ref="B15:F15"/>
    <mergeCell ref="B20:F20"/>
    <mergeCell ref="B45:F45"/>
    <mergeCell ref="B43:F43"/>
    <mergeCell ref="B44:F44"/>
    <mergeCell ref="B28:F28"/>
    <mergeCell ref="B27:F27"/>
    <mergeCell ref="B19:F19"/>
    <mergeCell ref="B52:F52"/>
    <mergeCell ref="B55:F55"/>
    <mergeCell ref="B48:F48"/>
    <mergeCell ref="B49:F49"/>
    <mergeCell ref="B51:F51"/>
    <mergeCell ref="B57:F57"/>
    <mergeCell ref="B53:F53"/>
    <mergeCell ref="B54:F54"/>
    <mergeCell ref="B56:F56"/>
    <mergeCell ref="B58:F58"/>
    <mergeCell ref="B61:D61"/>
    <mergeCell ref="B16:F16"/>
    <mergeCell ref="B17:F17"/>
    <mergeCell ref="B39:F39"/>
    <mergeCell ref="B40:F40"/>
    <mergeCell ref="B24:F24"/>
    <mergeCell ref="B37:F37"/>
    <mergeCell ref="B33:F33"/>
    <mergeCell ref="B35:F35"/>
    <mergeCell ref="B31:F31"/>
    <mergeCell ref="B32:F32"/>
    <mergeCell ref="B25:F25"/>
    <mergeCell ref="B18:F18"/>
    <mergeCell ref="B34:F34"/>
    <mergeCell ref="B59:F59"/>
    <mergeCell ref="B50:F50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2021-11-18T07:15:58Z</cp:lastPrinted>
  <dcterms:created xsi:type="dcterms:W3CDTF">2018-11-15T09:32:50Z</dcterms:created>
  <dcterms:modified xsi:type="dcterms:W3CDTF">2024-07-22T05:48:22Z</dcterms:modified>
  <cp:category/>
  <cp:contentStatus/>
</cp:coreProperties>
</file>